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14" i="1"/>
  <c r="E24" i="1" l="1"/>
  <c r="B28" i="1" l="1"/>
  <c r="B40" i="1" l="1"/>
  <c r="B29" i="1" l="1"/>
  <c r="B35" i="1" l="1"/>
</calcChain>
</file>

<file path=xl/sharedStrings.xml><?xml version="1.0" encoding="utf-8"?>
<sst xmlns="http://schemas.openxmlformats.org/spreadsheetml/2006/main" count="64" uniqueCount="46">
  <si>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</si>
  <si>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</si>
  <si>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</si>
  <si>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</si>
  <si>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</si>
  <si>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</si>
  <si>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</si>
  <si>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</si>
  <si>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</si>
  <si>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</si>
  <si>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</si>
  <si>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</si>
  <si>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</si>
  <si>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</si>
  <si>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</si>
  <si>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</si>
  <si>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</si>
  <si>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</si>
  <si>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</si>
  <si>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</si>
  <si>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</si>
  <si>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</si>
  <si>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</si>
  <si>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</si>
  <si>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</si>
  <si>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</si>
  <si>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м</t>
  </si>
  <si>
    <t>Отчет о выполнении Договора управления МКД по адресу: г. Свирск, ул. О. Кошевого, 21</t>
  </si>
  <si>
    <t>Разница к возврату потребителям, руб</t>
  </si>
  <si>
    <t>за 2023 год</t>
  </si>
  <si>
    <t>Смена стояков отопления/водоснабжения</t>
  </si>
  <si>
    <t>Смена стояков центральной канализации</t>
  </si>
  <si>
    <t>Смена кранов шаровых на подводках водоснабжения</t>
  </si>
  <si>
    <t>Смена фотореле</t>
  </si>
  <si>
    <t>Ремонт подъездов</t>
  </si>
  <si>
    <t>Установка почтовых ящиков (5 секционные)</t>
  </si>
  <si>
    <t>Изготовление и монтаж поручней в подъездах</t>
  </si>
  <si>
    <t>Ремонт отмостки</t>
  </si>
  <si>
    <t>м3</t>
  </si>
  <si>
    <t>Благоустройство придомовой территории (монтаж освещения, урн, скамеек, устройство пешеходных дорожек на игровой площадке)</t>
  </si>
  <si>
    <t>усл.ед.</t>
  </si>
  <si>
    <t>Планировка территории</t>
  </si>
  <si>
    <t>маш.час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</si>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</sst>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15" workbookViewId="0">
      <selection activeCell="A45" sqref="A45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179281.62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168448.92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134325.82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0.4199471755316217</v>
      </c>
      <c r="E8" s="18">
        <v>22748.74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7.61</v>
      </c>
      <c r="E10" s="18">
        <v>412185.24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1.73</v>
      </c>
      <c r="E11" s="18">
        <v>93703.08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3.17</v>
      </c>
      <c r="E12" s="18">
        <v>171698.74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30</v>
      </c>
      <c r="B14" s="22">
        <v>5</v>
      </c>
      <c r="C14" s="17" t="s">
        <v>26</v>
      </c>
      <c r="D14" s="18">
        <f>E14/B14</f>
        <v>1189.364</v>
      </c>
      <c r="E14" s="18">
        <v>5946.82</v>
      </c>
    </row>
    <row r="15" spans="1:9" s="2" customFormat="1" ht="12.75" x14ac:dyDescent="0.2">
      <c r="A15" s="20" t="s">
        <v>31</v>
      </c>
      <c r="B15" s="22">
        <v>2.5</v>
      </c>
      <c r="C15" s="17" t="s">
        <v>26</v>
      </c>
      <c r="D15" s="18">
        <f t="shared" ref="D15:D23" si="0">E15/B15</f>
        <v>937.93999999999994</v>
      </c>
      <c r="E15" s="18">
        <v>2344.85</v>
      </c>
    </row>
    <row r="16" spans="1:9" s="2" customFormat="1" ht="25.5" x14ac:dyDescent="0.2">
      <c r="A16" s="20" t="s">
        <v>32</v>
      </c>
      <c r="B16" s="22">
        <v>6</v>
      </c>
      <c r="C16" s="17" t="s">
        <v>25</v>
      </c>
      <c r="D16" s="18">
        <f t="shared" si="0"/>
        <v>691.62</v>
      </c>
      <c r="E16" s="18">
        <v>4149.72</v>
      </c>
    </row>
    <row r="17" spans="1:5" s="2" customFormat="1" ht="12.75" x14ac:dyDescent="0.2">
      <c r="A17" s="20" t="s">
        <v>33</v>
      </c>
      <c r="B17" s="22">
        <v>2</v>
      </c>
      <c r="C17" s="17" t="s">
        <v>25</v>
      </c>
      <c r="D17" s="18">
        <f t="shared" si="0"/>
        <v>1147.425</v>
      </c>
      <c r="E17" s="18">
        <v>2294.85</v>
      </c>
    </row>
    <row r="18" spans="1:5" s="2" customFormat="1" ht="12.75" x14ac:dyDescent="0.2">
      <c r="A18" s="20" t="s">
        <v>34</v>
      </c>
      <c r="B18" s="22">
        <v>2</v>
      </c>
      <c r="C18" s="17" t="s">
        <v>25</v>
      </c>
      <c r="D18" s="18">
        <f t="shared" si="0"/>
        <v>65000</v>
      </c>
      <c r="E18" s="18">
        <v>130000</v>
      </c>
    </row>
    <row r="19" spans="1:5" s="2" customFormat="1" ht="12.75" x14ac:dyDescent="0.2">
      <c r="A19" s="20" t="s">
        <v>35</v>
      </c>
      <c r="B19" s="22">
        <v>6</v>
      </c>
      <c r="C19" s="17" t="s">
        <v>25</v>
      </c>
      <c r="D19" s="18">
        <f t="shared" si="0"/>
        <v>2412.2683333333334</v>
      </c>
      <c r="E19" s="18">
        <v>14473.61</v>
      </c>
    </row>
    <row r="20" spans="1:5" s="2" customFormat="1" ht="12.75" x14ac:dyDescent="0.2">
      <c r="A20" s="20" t="s">
        <v>36</v>
      </c>
      <c r="B20" s="22">
        <v>6</v>
      </c>
      <c r="C20" s="17" t="s">
        <v>25</v>
      </c>
      <c r="D20" s="18">
        <f t="shared" si="0"/>
        <v>2140.4549999999999</v>
      </c>
      <c r="E20" s="18">
        <v>12842.73</v>
      </c>
    </row>
    <row r="21" spans="1:5" s="2" customFormat="1" ht="12.75" x14ac:dyDescent="0.2">
      <c r="A21" s="20" t="s">
        <v>37</v>
      </c>
      <c r="B21" s="22">
        <v>1</v>
      </c>
      <c r="C21" s="17" t="s">
        <v>38</v>
      </c>
      <c r="D21" s="18">
        <f t="shared" si="0"/>
        <v>9904.44</v>
      </c>
      <c r="E21" s="18">
        <v>9904.44</v>
      </c>
    </row>
    <row r="22" spans="1:5" s="2" customFormat="1" ht="38.25" x14ac:dyDescent="0.2">
      <c r="A22" s="20" t="s">
        <v>39</v>
      </c>
      <c r="B22" s="22">
        <v>1</v>
      </c>
      <c r="C22" s="17" t="s">
        <v>40</v>
      </c>
      <c r="D22" s="18">
        <f t="shared" si="0"/>
        <v>287421</v>
      </c>
      <c r="E22" s="18">
        <v>287421</v>
      </c>
    </row>
    <row r="23" spans="1:5" s="2" customFormat="1" ht="12.75" x14ac:dyDescent="0.2">
      <c r="A23" s="20" t="s">
        <v>41</v>
      </c>
      <c r="B23" s="22">
        <v>38</v>
      </c>
      <c r="C23" s="17" t="s">
        <v>42</v>
      </c>
      <c r="D23" s="18">
        <f t="shared" si="0"/>
        <v>4000</v>
      </c>
      <c r="E23" s="18">
        <v>152000</v>
      </c>
    </row>
    <row r="24" spans="1:5" s="2" customFormat="1" ht="12.75" x14ac:dyDescent="0.2">
      <c r="A24" s="10" t="s">
        <v>5</v>
      </c>
      <c r="B24" s="23"/>
      <c r="C24" s="10"/>
      <c r="D24" s="11"/>
      <c r="E24" s="11">
        <f>SUM(E5:E23)</f>
        <v>1803770.1800000004</v>
      </c>
    </row>
    <row r="25" spans="1:5" s="2" customFormat="1" ht="12.75" x14ac:dyDescent="0.2">
      <c r="A25" s="8"/>
      <c r="B25" s="24"/>
      <c r="C25" s="8"/>
      <c r="D25" s="9"/>
      <c r="E25" s="9"/>
    </row>
    <row r="26" spans="1:5" s="2" customFormat="1" ht="25.5" x14ac:dyDescent="0.2">
      <c r="A26" s="7" t="s">
        <v>43</v>
      </c>
      <c r="B26" s="25">
        <v>-392642.52</v>
      </c>
      <c r="C26" s="8"/>
      <c r="D26" s="9"/>
      <c r="E26" s="9"/>
    </row>
    <row r="27" spans="1:5" s="2" customFormat="1" ht="15.75" x14ac:dyDescent="0.2">
      <c r="A27" s="7" t="s">
        <v>10</v>
      </c>
      <c r="B27" s="25">
        <v>1302093.78</v>
      </c>
      <c r="C27" s="8"/>
      <c r="D27" s="9"/>
      <c r="E27" s="9"/>
    </row>
    <row r="28" spans="1:5" s="2" customFormat="1" ht="15.75" x14ac:dyDescent="0.2">
      <c r="A28" s="7" t="s">
        <v>11</v>
      </c>
      <c r="B28" s="25">
        <f>E24</f>
        <v>1803770.1800000004</v>
      </c>
      <c r="C28" s="8"/>
      <c r="D28" s="9"/>
      <c r="E28" s="9"/>
    </row>
    <row r="29" spans="1:5" s="2" customFormat="1" ht="25.5" x14ac:dyDescent="0.2">
      <c r="A29" s="7" t="s">
        <v>44</v>
      </c>
      <c r="B29" s="25">
        <f>B26+B27-B28</f>
        <v>-894318.92000000039</v>
      </c>
      <c r="C29" s="8"/>
      <c r="D29" s="9"/>
      <c r="E29" s="9"/>
    </row>
    <row r="30" spans="1:5" s="2" customFormat="1" ht="12.75" x14ac:dyDescent="0.2">
      <c r="A30" s="8"/>
      <c r="B30" s="26"/>
      <c r="C30" s="8"/>
      <c r="D30" s="9"/>
      <c r="E30" s="9"/>
    </row>
    <row r="31" spans="1:5" s="2" customFormat="1" ht="14.25" x14ac:dyDescent="0.2">
      <c r="A31" s="6" t="s">
        <v>45</v>
      </c>
      <c r="B31" s="34"/>
      <c r="C31" s="8"/>
      <c r="D31" s="9"/>
      <c r="E31" s="9"/>
    </row>
    <row r="32" spans="1:5" s="2" customFormat="1" ht="12.75" x14ac:dyDescent="0.2">
      <c r="A32" s="12" t="s">
        <v>6</v>
      </c>
      <c r="B32" s="26"/>
      <c r="C32" s="8"/>
      <c r="D32" s="9"/>
      <c r="E32" s="9"/>
    </row>
    <row r="33" spans="1:5" s="2" customFormat="1" ht="12.75" x14ac:dyDescent="0.2">
      <c r="A33" s="8" t="s">
        <v>20</v>
      </c>
      <c r="B33" s="26">
        <v>15328.89</v>
      </c>
      <c r="C33" s="8"/>
      <c r="D33" s="9"/>
      <c r="E33" s="9"/>
    </row>
    <row r="34" spans="1:5" s="2" customFormat="1" ht="12.75" x14ac:dyDescent="0.2">
      <c r="A34" s="8" t="s">
        <v>7</v>
      </c>
      <c r="B34" s="26">
        <v>20336.39</v>
      </c>
      <c r="C34" s="8"/>
      <c r="D34" s="9"/>
      <c r="E34" s="9"/>
    </row>
    <row r="35" spans="1:5" s="2" customFormat="1" ht="12.75" x14ac:dyDescent="0.2">
      <c r="A35" s="8" t="s">
        <v>28</v>
      </c>
      <c r="B35" s="26">
        <f>B33-B34</f>
        <v>-5007.5</v>
      </c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12" t="s">
        <v>24</v>
      </c>
      <c r="B37" s="26"/>
      <c r="C37" s="8"/>
      <c r="D37" s="9"/>
      <c r="E37" s="9"/>
    </row>
    <row r="38" spans="1:5" s="2" customFormat="1" ht="12.75" x14ac:dyDescent="0.2">
      <c r="A38" s="8" t="s">
        <v>20</v>
      </c>
      <c r="B38" s="26">
        <v>0</v>
      </c>
      <c r="C38" s="8"/>
      <c r="D38" s="9"/>
      <c r="E38" s="9"/>
    </row>
    <row r="39" spans="1:5" s="2" customFormat="1" ht="12.75" x14ac:dyDescent="0.2">
      <c r="A39" s="8" t="s">
        <v>7</v>
      </c>
      <c r="B39" s="26">
        <v>3465.39</v>
      </c>
      <c r="C39" s="8"/>
      <c r="D39" s="9"/>
      <c r="E39" s="9"/>
    </row>
    <row r="40" spans="1:5" s="2" customFormat="1" ht="12.75" x14ac:dyDescent="0.2">
      <c r="A40" s="8" t="s">
        <v>28</v>
      </c>
      <c r="B40" s="26">
        <f>B38-B39</f>
        <v>-3465.39</v>
      </c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2024-01-26T06:26:19Z</dcterms:modified>
</cp:coreProperties>
</file>