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E28" i="1" l="1"/>
  <c r="D15" i="1"/>
  <c r="D16" i="1"/>
  <c r="D17" i="1"/>
  <c r="D18" i="1"/>
  <c r="D19" i="1"/>
  <c r="D20" i="1"/>
  <c r="D21" i="1"/>
  <c r="D22" i="1"/>
  <c r="D24" i="1"/>
  <c r="D25" i="1"/>
  <c r="D26" i="1"/>
  <c r="D27" i="1"/>
  <c r="D14" i="1"/>
  <c r="B32" i="1" l="1"/>
  <c r="B33" i="1" l="1"/>
  <c r="B43" i="1" l="1"/>
  <c r="B39" i="1"/>
</calcChain>
</file>

<file path=xl/sharedStrings.xml><?xml version="1.0" encoding="utf-8"?>
<sst xmlns="http://schemas.openxmlformats.org/spreadsheetml/2006/main" count="72" uniqueCount="48">
  <si>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</si>
  <si>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</si>
  <si>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</si>
  <si>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</si>
  <si>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</si>
  <si>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</si>
  <si>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</si>
  <si>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</si>
  <si>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</si>
  <si>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</si>
  <si>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</si>
  <si>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</si>
  <si>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</si>
  <si>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</si>
  <si>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</si>
  <si>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</si>
  <si>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</si>
  <si>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</si>
  <si>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</si>
  <si>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</si>
  <si>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</si>
  <si>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</si>
  <si>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</si>
  <si>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</si>
  <si>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</si>
  <si>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</si>
  <si>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</si>
  <si>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</si>
  <si>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</si>
  <si>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м</t>
  </si>
  <si>
    <t>Установка водосточных труб и отливов</t>
  </si>
  <si>
    <t>шт</t>
  </si>
  <si>
    <t>Отчет о выполнении Договора управления МКД по адресу: г. Свирск, ул. Ленина, 9</t>
  </si>
  <si>
    <t>Замена кранов шаровых на подводках водоснабжения (кв.9,40,52,55)</t>
  </si>
  <si>
    <t>Установка ОДПУ ХВС</t>
  </si>
  <si>
    <t>Замена трубопровода отопления Ду 89, врезка кранов шаровых Ду 50 (подвал)</t>
  </si>
  <si>
    <t>Замена стояков горячего водоснабжения (кв.35)</t>
  </si>
  <si>
    <t>Устройство байпасов на концевые плети системы отопления с установкой кранов шаровых (подвал)</t>
  </si>
  <si>
    <t>Изготовление и установка компенсаторов в систему отопления, замена крана шарового на концевом участке системы отопления</t>
  </si>
  <si>
    <t>Установка опоры для труб отопления. Установка клипс под плети отопления. Прокладка и крепеж трубопровода отопления Ду 50</t>
  </si>
  <si>
    <t>Замена стояков отопления и водоснабжения (кв.35-39)</t>
  </si>
  <si>
    <t>Изготовление и установка дверей для ящиков слаботочной проводки. Установка щитков слаботочной проводки</t>
  </si>
  <si>
    <t>Замена фотореле (1,2,3 подъезды)</t>
  </si>
  <si>
    <t>Замена светильника (подъезд)</t>
  </si>
  <si>
    <t>Замена досок (б/у) на спуске в подвал</t>
  </si>
  <si>
    <t>м2</t>
  </si>
  <si>
    <t>Замена стояков подъездного отопления (1,2,3 подъезды)</t>
  </si>
  <si>
    <t>Разница к доначислению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</si>
</sst>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2" fontId="2" fillId="0" borderId="1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topLeftCell="A17" workbookViewId="0">
      <selection activeCell="A17" sqref="A17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32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14">
        <v>2307.5105617977533</v>
      </c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3.1655752542438673</v>
      </c>
      <c r="E5" s="18">
        <v>87655.18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2.9758397557742229</v>
      </c>
      <c r="E6" s="18">
        <v>82401.38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2.3666923091980441</v>
      </c>
      <c r="E7" s="18">
        <v>65534.01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0.72898005084585193</v>
      </c>
      <c r="E8" s="18">
        <v>20185.55</v>
      </c>
    </row>
    <row r="9" spans="1:9" s="2" customFormat="1" ht="15.75" x14ac:dyDescent="0.25">
      <c r="A9" s="31" t="s">
        <v>25</v>
      </c>
      <c r="B9" s="32"/>
      <c r="C9" s="32"/>
      <c r="D9" s="32"/>
      <c r="E9" s="33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7.249867141221892</v>
      </c>
      <c r="E10" s="18">
        <v>200749.74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3.6049603864806739</v>
      </c>
      <c r="E11" s="18">
        <v>99821.81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1.9872234790960734</v>
      </c>
      <c r="E12" s="18">
        <v>55026.47</v>
      </c>
    </row>
    <row r="13" spans="1:9" s="2" customFormat="1" ht="15.75" x14ac:dyDescent="0.25">
      <c r="A13" s="31" t="s">
        <v>24</v>
      </c>
      <c r="B13" s="32"/>
      <c r="C13" s="32"/>
      <c r="D13" s="32"/>
      <c r="E13" s="33"/>
    </row>
    <row r="14" spans="1:9" s="2" customFormat="1" ht="25.5" x14ac:dyDescent="0.2">
      <c r="A14" s="20" t="s">
        <v>46</v>
      </c>
      <c r="B14" s="22">
        <v>44</v>
      </c>
      <c r="C14" s="17" t="s">
        <v>29</v>
      </c>
      <c r="D14" s="18">
        <f>E14/B14</f>
        <v>1229.9009090909092</v>
      </c>
      <c r="E14" s="18">
        <v>54115.64</v>
      </c>
    </row>
    <row r="15" spans="1:9" s="2" customFormat="1" ht="25.5" x14ac:dyDescent="0.2">
      <c r="A15" s="20" t="s">
        <v>40</v>
      </c>
      <c r="B15" s="22">
        <v>20</v>
      </c>
      <c r="C15" s="17" t="s">
        <v>29</v>
      </c>
      <c r="D15" s="18">
        <f t="shared" ref="D15:D27" si="0">E15/B15</f>
        <v>1195.9815000000001</v>
      </c>
      <c r="E15" s="18">
        <v>23919.63</v>
      </c>
    </row>
    <row r="16" spans="1:9" s="2" customFormat="1" ht="25.5" x14ac:dyDescent="0.2">
      <c r="A16" s="20" t="s">
        <v>35</v>
      </c>
      <c r="B16" s="22">
        <v>9</v>
      </c>
      <c r="C16" s="17" t="s">
        <v>29</v>
      </c>
      <c r="D16" s="18">
        <f t="shared" si="0"/>
        <v>1795.788888888889</v>
      </c>
      <c r="E16" s="18">
        <v>16162.1</v>
      </c>
    </row>
    <row r="17" spans="1:5" s="2" customFormat="1" ht="38.25" x14ac:dyDescent="0.2">
      <c r="A17" s="20" t="s">
        <v>37</v>
      </c>
      <c r="B17" s="22">
        <v>2.5</v>
      </c>
      <c r="C17" s="17" t="s">
        <v>29</v>
      </c>
      <c r="D17" s="18">
        <f t="shared" si="0"/>
        <v>933.41599999999994</v>
      </c>
      <c r="E17" s="18">
        <v>2333.54</v>
      </c>
    </row>
    <row r="18" spans="1:5" s="2" customFormat="1" ht="38.25" x14ac:dyDescent="0.2">
      <c r="A18" s="28" t="s">
        <v>38</v>
      </c>
      <c r="B18" s="22">
        <v>25.6</v>
      </c>
      <c r="C18" s="17" t="s">
        <v>29</v>
      </c>
      <c r="D18" s="18">
        <f t="shared" si="0"/>
        <v>650.49453124999991</v>
      </c>
      <c r="E18" s="18">
        <v>16652.66</v>
      </c>
    </row>
    <row r="19" spans="1:5" s="2" customFormat="1" ht="51" x14ac:dyDescent="0.2">
      <c r="A19" s="28" t="s">
        <v>39</v>
      </c>
      <c r="B19" s="22">
        <v>30</v>
      </c>
      <c r="C19" s="17" t="s">
        <v>29</v>
      </c>
      <c r="D19" s="18">
        <f t="shared" si="0"/>
        <v>924.02599999999995</v>
      </c>
      <c r="E19" s="18">
        <v>27720.78</v>
      </c>
    </row>
    <row r="20" spans="1:5" s="2" customFormat="1" ht="25.5" x14ac:dyDescent="0.2">
      <c r="A20" s="20" t="s">
        <v>36</v>
      </c>
      <c r="B20" s="22">
        <v>2</v>
      </c>
      <c r="C20" s="17" t="s">
        <v>29</v>
      </c>
      <c r="D20" s="18">
        <f t="shared" si="0"/>
        <v>1486.0350000000001</v>
      </c>
      <c r="E20" s="18">
        <v>2972.07</v>
      </c>
    </row>
    <row r="21" spans="1:5" s="2" customFormat="1" ht="25.5" x14ac:dyDescent="0.2">
      <c r="A21" s="20" t="s">
        <v>33</v>
      </c>
      <c r="B21" s="22">
        <v>4</v>
      </c>
      <c r="C21" s="17" t="s">
        <v>31</v>
      </c>
      <c r="D21" s="18">
        <f t="shared" si="0"/>
        <v>619.36</v>
      </c>
      <c r="E21" s="18">
        <v>2477.44</v>
      </c>
    </row>
    <row r="22" spans="1:5" s="2" customFormat="1" ht="12.75" x14ac:dyDescent="0.2">
      <c r="A22" s="20" t="s">
        <v>34</v>
      </c>
      <c r="B22" s="22">
        <v>1</v>
      </c>
      <c r="C22" s="17" t="s">
        <v>31</v>
      </c>
      <c r="D22" s="18">
        <f t="shared" si="0"/>
        <v>646.41999999999996</v>
      </c>
      <c r="E22" s="18">
        <v>646.41999999999996</v>
      </c>
    </row>
    <row r="23" spans="1:5" s="2" customFormat="1" ht="12.75" x14ac:dyDescent="0.2">
      <c r="A23" s="20" t="s">
        <v>30</v>
      </c>
      <c r="B23" s="22">
        <v>1.2</v>
      </c>
      <c r="C23" s="17" t="s">
        <v>29</v>
      </c>
      <c r="D23" s="18">
        <f t="shared" si="0"/>
        <v>856.14166666666665</v>
      </c>
      <c r="E23" s="18">
        <v>1027.3699999999999</v>
      </c>
    </row>
    <row r="24" spans="1:5" s="2" customFormat="1" ht="38.25" x14ac:dyDescent="0.2">
      <c r="A24" s="20" t="s">
        <v>41</v>
      </c>
      <c r="B24" s="22">
        <v>10</v>
      </c>
      <c r="C24" s="17" t="s">
        <v>31</v>
      </c>
      <c r="D24" s="18">
        <f t="shared" si="0"/>
        <v>781.15699999999993</v>
      </c>
      <c r="E24" s="18">
        <v>7811.57</v>
      </c>
    </row>
    <row r="25" spans="1:5" s="2" customFormat="1" ht="12.75" x14ac:dyDescent="0.2">
      <c r="A25" s="20" t="s">
        <v>42</v>
      </c>
      <c r="B25" s="22">
        <v>3</v>
      </c>
      <c r="C25" s="17" t="s">
        <v>31</v>
      </c>
      <c r="D25" s="18">
        <f t="shared" si="0"/>
        <v>924.39666666666665</v>
      </c>
      <c r="E25" s="18">
        <v>2773.19</v>
      </c>
    </row>
    <row r="26" spans="1:5" s="2" customFormat="1" ht="12.75" x14ac:dyDescent="0.2">
      <c r="A26" s="20" t="s">
        <v>43</v>
      </c>
      <c r="B26" s="22">
        <v>1</v>
      </c>
      <c r="C26" s="17" t="s">
        <v>31</v>
      </c>
      <c r="D26" s="18">
        <f t="shared" si="0"/>
        <v>1141.1500000000001</v>
      </c>
      <c r="E26" s="18">
        <v>1141.1500000000001</v>
      </c>
    </row>
    <row r="27" spans="1:5" s="2" customFormat="1" ht="12.75" x14ac:dyDescent="0.2">
      <c r="A27" s="20" t="s">
        <v>44</v>
      </c>
      <c r="B27" s="22">
        <v>0.6</v>
      </c>
      <c r="C27" s="17" t="s">
        <v>45</v>
      </c>
      <c r="D27" s="18">
        <f t="shared" si="0"/>
        <v>1769.0666666666668</v>
      </c>
      <c r="E27" s="18">
        <v>1061.44</v>
      </c>
    </row>
    <row r="28" spans="1:5" s="2" customFormat="1" ht="12.75" x14ac:dyDescent="0.2">
      <c r="A28" s="10" t="s">
        <v>6</v>
      </c>
      <c r="B28" s="23"/>
      <c r="C28" s="10"/>
      <c r="D28" s="11"/>
      <c r="E28" s="11">
        <f>SUM(E5:E27)</f>
        <v>772189.13999999978</v>
      </c>
    </row>
    <row r="29" spans="1:5" s="2" customFormat="1" ht="12.75" x14ac:dyDescent="0.2">
      <c r="A29" s="8"/>
      <c r="B29" s="24"/>
      <c r="C29" s="8"/>
      <c r="D29" s="9"/>
      <c r="E29" s="9"/>
    </row>
    <row r="30" spans="1:5" s="2" customFormat="1" ht="25.5" x14ac:dyDescent="0.2">
      <c r="A30" s="7" t="s">
        <v>27</v>
      </c>
      <c r="B30" s="25">
        <v>-30810.23</v>
      </c>
      <c r="C30" s="8"/>
      <c r="D30" s="9"/>
      <c r="E30" s="9"/>
    </row>
    <row r="31" spans="1:5" s="2" customFormat="1" ht="15.75" x14ac:dyDescent="0.2">
      <c r="A31" s="7" t="s">
        <v>13</v>
      </c>
      <c r="B31" s="25">
        <v>680779.33</v>
      </c>
      <c r="C31" s="8"/>
      <c r="D31" s="9"/>
      <c r="E31" s="9"/>
    </row>
    <row r="32" spans="1:5" s="2" customFormat="1" ht="15.75" x14ac:dyDescent="0.2">
      <c r="A32" s="7" t="s">
        <v>14</v>
      </c>
      <c r="B32" s="25">
        <f>E28</f>
        <v>772189.13999999978</v>
      </c>
      <c r="C32" s="8"/>
      <c r="D32" s="9"/>
      <c r="E32" s="9"/>
    </row>
    <row r="33" spans="1:5" s="2" customFormat="1" ht="25.5" x14ac:dyDescent="0.2">
      <c r="A33" s="7" t="s">
        <v>28</v>
      </c>
      <c r="B33" s="25">
        <f>B30+B31-B32</f>
        <v>-122220.0399999998</v>
      </c>
      <c r="C33" s="8"/>
      <c r="D33" s="9"/>
      <c r="E33" s="9"/>
    </row>
    <row r="34" spans="1:5" s="2" customFormat="1" ht="12.75" x14ac:dyDescent="0.2">
      <c r="A34" s="8"/>
      <c r="B34" s="26"/>
      <c r="C34" s="8"/>
      <c r="D34" s="9"/>
      <c r="E34" s="9"/>
    </row>
    <row r="35" spans="1:5" s="2" customFormat="1" ht="14.25" x14ac:dyDescent="0.2">
      <c r="A35" s="6" t="s">
        <v>7</v>
      </c>
      <c r="B35" s="26"/>
      <c r="C35" s="8"/>
      <c r="D35" s="9"/>
      <c r="E35" s="9"/>
    </row>
    <row r="36" spans="1:5" s="2" customFormat="1" ht="12.75" x14ac:dyDescent="0.2">
      <c r="A36" s="12" t="s">
        <v>8</v>
      </c>
      <c r="B36" s="26"/>
      <c r="C36" s="8"/>
      <c r="D36" s="9"/>
      <c r="E36" s="9"/>
    </row>
    <row r="37" spans="1:5" s="2" customFormat="1" ht="12.75" x14ac:dyDescent="0.2">
      <c r="A37" s="8" t="s">
        <v>23</v>
      </c>
      <c r="B37" s="26">
        <v>6164.62</v>
      </c>
      <c r="C37" s="8"/>
      <c r="D37" s="9"/>
      <c r="E37" s="9"/>
    </row>
    <row r="38" spans="1:5" s="2" customFormat="1" ht="12.75" x14ac:dyDescent="0.2">
      <c r="A38" s="8" t="s">
        <v>10</v>
      </c>
      <c r="B38" s="26">
        <v>5784.26</v>
      </c>
      <c r="C38" s="8"/>
      <c r="D38" s="9"/>
      <c r="E38" s="9"/>
    </row>
    <row r="39" spans="1:5" s="2" customFormat="1" ht="12.75" x14ac:dyDescent="0.2">
      <c r="A39" s="8" t="s">
        <v>47</v>
      </c>
      <c r="B39" s="26">
        <f>B37-B38</f>
        <v>380.35999999999967</v>
      </c>
      <c r="C39" s="8"/>
      <c r="D39" s="9"/>
      <c r="E39" s="9"/>
    </row>
    <row r="40" spans="1:5" s="2" customFormat="1" ht="12.75" x14ac:dyDescent="0.2">
      <c r="A40" s="12" t="s">
        <v>9</v>
      </c>
      <c r="B40" s="26"/>
      <c r="C40" s="8"/>
      <c r="D40" s="9"/>
      <c r="E40" s="9"/>
    </row>
    <row r="41" spans="1:5" s="2" customFormat="1" ht="12.75" x14ac:dyDescent="0.2">
      <c r="A41" s="8" t="s">
        <v>23</v>
      </c>
      <c r="B41" s="26">
        <v>1244.2893399999984</v>
      </c>
      <c r="C41" s="8"/>
      <c r="D41" s="9"/>
      <c r="E41" s="9"/>
    </row>
    <row r="42" spans="1:5" s="2" customFormat="1" ht="12.75" x14ac:dyDescent="0.2">
      <c r="A42" s="8" t="s">
        <v>10</v>
      </c>
      <c r="B42" s="26">
        <v>568.55000000000007</v>
      </c>
      <c r="C42" s="8"/>
      <c r="D42" s="9"/>
      <c r="E42" s="9"/>
    </row>
    <row r="43" spans="1:5" s="2" customFormat="1" ht="12.75" x14ac:dyDescent="0.2">
      <c r="A43" s="8" t="s">
        <v>47</v>
      </c>
      <c r="B43" s="26">
        <f>B41-B42</f>
        <v>675.73933999999838</v>
      </c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  <row r="87" spans="1:5" s="2" customFormat="1" ht="12.75" x14ac:dyDescent="0.2">
      <c r="A87" s="8"/>
      <c r="B87" s="24"/>
      <c r="C87" s="8"/>
      <c r="D87" s="9"/>
      <c r="E87" s="9"/>
    </row>
    <row r="88" spans="1:5" s="2" customFormat="1" ht="12.75" x14ac:dyDescent="0.2">
      <c r="A88" s="8"/>
      <c r="B88" s="24"/>
      <c r="C88" s="8"/>
      <c r="D88" s="9"/>
      <c r="E88" s="9"/>
    </row>
    <row r="89" spans="1:5" s="2" customFormat="1" ht="12.75" x14ac:dyDescent="0.2">
      <c r="A89" s="8"/>
      <c r="B89" s="24"/>
      <c r="C89" s="8"/>
      <c r="D89" s="9"/>
      <c r="E89" s="9"/>
    </row>
    <row r="90" spans="1:5" s="2" customFormat="1" ht="12.75" x14ac:dyDescent="0.2">
      <c r="A90" s="8"/>
      <c r="B90" s="24"/>
      <c r="C90" s="8"/>
      <c r="D90" s="9"/>
      <c r="E90" s="9"/>
    </row>
    <row r="91" spans="1:5" s="2" customFormat="1" ht="12.75" x14ac:dyDescent="0.2">
      <c r="A91" s="8"/>
      <c r="B91" s="24"/>
      <c r="C91" s="8"/>
      <c r="D91" s="9"/>
      <c r="E91" s="9"/>
    </row>
    <row r="92" spans="1:5" s="2" customFormat="1" ht="12.75" x14ac:dyDescent="0.2">
      <c r="A92" s="8"/>
      <c r="B92" s="24"/>
      <c r="C92" s="8"/>
      <c r="D92" s="9"/>
      <c r="E92" s="9"/>
    </row>
    <row r="93" spans="1:5" s="2" customFormat="1" ht="12.75" x14ac:dyDescent="0.2">
      <c r="A93" s="8"/>
      <c r="B93" s="24"/>
      <c r="C93" s="8"/>
      <c r="D93" s="9"/>
      <c r="E93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2023-02-22T07:13:49Z</dcterms:modified>
</cp:coreProperties>
</file>